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425" windowHeight="9165" activeTab="1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<sst xmlns="http://schemas.openxmlformats.org/spreadsheetml/2006/main" count="18" uniqueCount="11">
  <si>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alpha</t>
  </si>
  <si>
    <t>mast length m</t>
  </si>
  <si>
    <t>mast mass kg</t>
  </si>
  <si>
    <t>C - dist from mast step to bow m</t>
  </si>
  <si>
    <t>B - length of prop m</t>
  </si>
  <si>
    <t>solve for force</t>
  </si>
  <si>
    <t>force N</t>
  </si>
  <si>
    <t>force kg</t>
  </si>
  <si>
    <t>B - length of prop</t>
  </si>
  <si>
    <t>person's lifting power (force) kg</t>
  </si>
  <si>
    <t xml:space="preserve">solve for prop length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</si>
</sst>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.5"/>
      <name val="Arial"/>
      <family val="0"/>
    </font>
    <font>
      <b/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plot!$B$6:$O$6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plot!$B$12:$O$12</c:f>
              <c:numCache>
                <c:ptCount val="14"/>
                <c:pt idx="0">
                  <c:v>100.62305898749054</c:v>
                </c:pt>
                <c:pt idx="1">
                  <c:v>63.639610306789294</c:v>
                </c:pt>
                <c:pt idx="2">
                  <c:v>54.083269131959845</c:v>
                </c:pt>
                <c:pt idx="3">
                  <c:v>50.31152949374527</c:v>
                </c:pt>
                <c:pt idx="4">
                  <c:v>48.466483264210545</c:v>
                </c:pt>
                <c:pt idx="5">
                  <c:v>47.434164902525694</c:v>
                </c:pt>
                <c:pt idx="6">
                  <c:v>46.800706431089054</c:v>
                </c:pt>
                <c:pt idx="7">
                  <c:v>46.38493828819868</c:v>
                </c:pt>
                <c:pt idx="8">
                  <c:v>46.09772228646444</c:v>
                </c:pt>
                <c:pt idx="9">
                  <c:v>45.89117562233506</c:v>
                </c:pt>
                <c:pt idx="10">
                  <c:v>45.737754085222974</c:v>
                </c:pt>
                <c:pt idx="11">
                  <c:v>45.620718977236656</c:v>
                </c:pt>
                <c:pt idx="12">
                  <c:v>45.52942997757429</c:v>
                </c:pt>
                <c:pt idx="13">
                  <c:v>45.456864504849484</c:v>
                </c:pt>
              </c:numCache>
            </c:numRef>
          </c:yVal>
          <c:smooth val="1"/>
        </c:ser>
        <c:axId val="32408672"/>
        <c:axId val="35354977"/>
      </c:scatterChart>
      <c:valAx>
        <c:axId val="324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prop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4977"/>
        <c:crosses val="autoZero"/>
        <c:crossBetween val="midCat"/>
        <c:dispUnits/>
        <c:majorUnit val="1"/>
      </c:valAx>
      <c:valAx>
        <c:axId val="3535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8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14</xdr:col>
      <xdr:colOff>533400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924050" y="2105025"/>
        <a:ext cx="8448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1" sqref="E11"/>
    </sheetView>
  </sheetViews>
  <sheetFormatPr defaultColWidth="9.140625" defaultRowHeight="12.75"/>
  <cols>
    <col min="1" max="1" width="25.7109375" style="0" bestFit="1" customWidth="1"/>
    <col min="2" max="2" width="9.57421875" style="2" bestFit="1" customWidth="1"/>
    <col min="4" max="4" width="28.7109375" style="0" bestFit="1" customWidth="1"/>
    <col min="5" max="5" width="9.57421875" style="2" bestFit="1" customWidth="1"/>
  </cols>
  <sheetData>
    <row r="1" spans="1:4" ht="12.75">
      <c r="A1" s="1" t="s">
        <v>5</v>
      </c>
      <c r="D1" s="1" t="s">
        <v>10</v>
      </c>
    </row>
    <row r="3" spans="1:5" ht="12.75">
      <c r="A3" t="s">
        <v>1</v>
      </c>
      <c r="B3" s="3">
        <v>6</v>
      </c>
      <c r="D3" t="s">
        <v>1</v>
      </c>
      <c r="E3" s="3">
        <v>6</v>
      </c>
    </row>
    <row r="4" spans="1:5" ht="12.75">
      <c r="A4" t="s">
        <v>2</v>
      </c>
      <c r="B4" s="3">
        <v>30</v>
      </c>
      <c r="D4" t="s">
        <v>2</v>
      </c>
      <c r="E4" s="3">
        <v>30</v>
      </c>
    </row>
    <row r="5" spans="1:5" ht="12.75">
      <c r="A5" t="s">
        <v>4</v>
      </c>
      <c r="B5" s="3">
        <v>2</v>
      </c>
      <c r="D5" t="s">
        <v>9</v>
      </c>
      <c r="E5" s="3">
        <v>64</v>
      </c>
    </row>
    <row r="6" spans="1:5" ht="12.75">
      <c r="A6" t="s">
        <v>3</v>
      </c>
      <c r="B6" s="3">
        <v>2</v>
      </c>
      <c r="D6" t="s">
        <v>3</v>
      </c>
      <c r="E6" s="3">
        <v>2</v>
      </c>
    </row>
    <row r="8" spans="1:5" ht="12.75">
      <c r="A8" t="s">
        <v>0</v>
      </c>
      <c r="B8" s="5">
        <f>ATAN(B6/B5)</f>
        <v>0.7853981633974483</v>
      </c>
      <c r="D8" t="s">
        <v>8</v>
      </c>
      <c r="E8" s="4">
        <f>((E4*9.81*E3)/2)/(E5*9.81*SIN(B8))</f>
        <v>1.9887378220871652</v>
      </c>
    </row>
    <row r="9" spans="2:5" ht="12.75">
      <c r="B9" s="4"/>
      <c r="E9" s="4"/>
    </row>
    <row r="10" spans="1:5" ht="12.75">
      <c r="A10" t="s">
        <v>6</v>
      </c>
      <c r="B10" s="4">
        <f>(B4*9.81*(B3/2))/(SIN(B8)*B5)</f>
        <v>624.304577109603</v>
      </c>
      <c r="E10" s="4"/>
    </row>
    <row r="11" spans="1:5" ht="12.75">
      <c r="A11" t="s">
        <v>7</v>
      </c>
      <c r="B11" s="4">
        <f>B10/9.81</f>
        <v>63.639610306789294</v>
      </c>
      <c r="E1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28.7109375" style="0" bestFit="1" customWidth="1"/>
  </cols>
  <sheetData>
    <row r="2" ht="12.75">
      <c r="C2" s="2"/>
    </row>
    <row r="3" ht="12.75">
      <c r="C3" s="2"/>
    </row>
    <row r="4" spans="1:15" ht="12.75">
      <c r="A4" t="s">
        <v>1</v>
      </c>
      <c r="B4" s="3">
        <f>data!$B$3</f>
        <v>6</v>
      </c>
      <c r="C4" s="3">
        <f>data!$B$3</f>
        <v>6</v>
      </c>
      <c r="D4" s="3">
        <f>data!$B$3</f>
        <v>6</v>
      </c>
      <c r="E4" s="3">
        <f>data!$B$3</f>
        <v>6</v>
      </c>
      <c r="F4" s="3">
        <f>data!$B$3</f>
        <v>6</v>
      </c>
      <c r="G4" s="3">
        <f>data!$B$3</f>
        <v>6</v>
      </c>
      <c r="H4" s="3">
        <f>data!$B$3</f>
        <v>6</v>
      </c>
      <c r="I4" s="3">
        <f>data!$B$3</f>
        <v>6</v>
      </c>
      <c r="J4" s="3">
        <f>data!$B$3</f>
        <v>6</v>
      </c>
      <c r="K4" s="3">
        <f>data!$B$3</f>
        <v>6</v>
      </c>
      <c r="L4" s="3">
        <f>data!$B$3</f>
        <v>6</v>
      </c>
      <c r="M4" s="3">
        <f>data!$B$3</f>
        <v>6</v>
      </c>
      <c r="N4" s="3">
        <f>data!$B$3</f>
        <v>6</v>
      </c>
      <c r="O4" s="3">
        <f>data!$B$3</f>
        <v>6</v>
      </c>
    </row>
    <row r="5" spans="1:15" ht="12.75">
      <c r="A5" t="s">
        <v>2</v>
      </c>
      <c r="B5" s="3">
        <f>data!$B$4</f>
        <v>30</v>
      </c>
      <c r="C5" s="3">
        <f>data!$B$4</f>
        <v>30</v>
      </c>
      <c r="D5" s="3">
        <f>data!$B$4</f>
        <v>30</v>
      </c>
      <c r="E5" s="3">
        <f>data!$B$4</f>
        <v>30</v>
      </c>
      <c r="F5" s="3">
        <f>data!$B$4</f>
        <v>30</v>
      </c>
      <c r="G5" s="3">
        <f>data!$B$4</f>
        <v>30</v>
      </c>
      <c r="H5" s="3">
        <f>data!$B$4</f>
        <v>30</v>
      </c>
      <c r="I5" s="3">
        <f>data!$B$4</f>
        <v>30</v>
      </c>
      <c r="J5" s="3">
        <f>data!$B$4</f>
        <v>30</v>
      </c>
      <c r="K5" s="3">
        <f>data!$B$4</f>
        <v>30</v>
      </c>
      <c r="L5" s="3">
        <f>data!$B$4</f>
        <v>30</v>
      </c>
      <c r="M5" s="3">
        <f>data!$B$4</f>
        <v>30</v>
      </c>
      <c r="N5" s="3">
        <f>data!$B$4</f>
        <v>30</v>
      </c>
      <c r="O5" s="3">
        <f>data!$B$4</f>
        <v>30</v>
      </c>
    </row>
    <row r="6" spans="1:15" ht="12.75">
      <c r="A6" t="s">
        <v>4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</row>
    <row r="7" spans="1:15" ht="12.75">
      <c r="A7" t="s">
        <v>3</v>
      </c>
      <c r="B7" s="3">
        <f>data!$B$6</f>
        <v>2</v>
      </c>
      <c r="C7" s="3">
        <f>data!$B$6</f>
        <v>2</v>
      </c>
      <c r="D7" s="3">
        <f>data!$B$6</f>
        <v>2</v>
      </c>
      <c r="E7" s="3">
        <f>data!$B$6</f>
        <v>2</v>
      </c>
      <c r="F7" s="3">
        <f>data!$B$6</f>
        <v>2</v>
      </c>
      <c r="G7" s="3">
        <f>data!$B$6</f>
        <v>2</v>
      </c>
      <c r="H7" s="3">
        <f>data!$B$6</f>
        <v>2</v>
      </c>
      <c r="I7" s="3">
        <f>data!$B$6</f>
        <v>2</v>
      </c>
      <c r="J7" s="3">
        <f>data!$B$6</f>
        <v>2</v>
      </c>
      <c r="K7" s="3">
        <f>data!$B$6</f>
        <v>2</v>
      </c>
      <c r="L7" s="3">
        <f>data!$B$6</f>
        <v>2</v>
      </c>
      <c r="M7" s="3">
        <f>data!$B$6</f>
        <v>2</v>
      </c>
      <c r="N7" s="3">
        <f>data!$B$6</f>
        <v>2</v>
      </c>
      <c r="O7" s="3">
        <f>data!$B$6</f>
        <v>2</v>
      </c>
    </row>
    <row r="8" spans="2:1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5">
        <f>ATAN(B7/B6)</f>
        <v>1.1071487177940904</v>
      </c>
      <c r="C9" s="5">
        <f>ATAN(C7/C6)</f>
        <v>0.7853981633974483</v>
      </c>
      <c r="D9" s="5">
        <f aca="true" t="shared" si="0" ref="D9:O9">ATAN(D7/D6)</f>
        <v>0.5880026035475675</v>
      </c>
      <c r="E9" s="5">
        <f t="shared" si="0"/>
        <v>0.4636476090008061</v>
      </c>
      <c r="F9" s="5">
        <f t="shared" si="0"/>
        <v>0.3805063771123649</v>
      </c>
      <c r="G9" s="5">
        <f t="shared" si="0"/>
        <v>0.3217505543966422</v>
      </c>
      <c r="H9" s="5">
        <f t="shared" si="0"/>
        <v>0.27829965900511133</v>
      </c>
      <c r="I9" s="5">
        <f t="shared" si="0"/>
        <v>0.24497866312686414</v>
      </c>
      <c r="J9" s="5">
        <f t="shared" si="0"/>
        <v>0.21866894587394195</v>
      </c>
      <c r="K9" s="5">
        <f t="shared" si="0"/>
        <v>0.19739555984988078</v>
      </c>
      <c r="L9" s="5">
        <f t="shared" si="0"/>
        <v>0.17985349979247828</v>
      </c>
      <c r="M9" s="5">
        <f t="shared" si="0"/>
        <v>0.16514867741462683</v>
      </c>
      <c r="N9" s="5">
        <f t="shared" si="0"/>
        <v>0.15264932839526515</v>
      </c>
      <c r="O9" s="5">
        <f t="shared" si="0"/>
        <v>0.1418970546041639</v>
      </c>
    </row>
    <row r="10" spans="2:15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2.75">
      <c r="B11" s="4">
        <f>(B5*9.81*(B4/2))/(SIN(B9)*B6)</f>
        <v>987.1122086672823</v>
      </c>
      <c r="C11" s="4">
        <f>(C5*9.81*(C4/2))/(SIN(C9)*C6)</f>
        <v>624.304577109603</v>
      </c>
      <c r="D11" s="4">
        <f aca="true" t="shared" si="1" ref="D11:O11">(D5*9.81*(D4/2))/(SIN(D9)*D6)</f>
        <v>530.5568701845261</v>
      </c>
      <c r="E11" s="4">
        <f t="shared" si="1"/>
        <v>493.55610433364114</v>
      </c>
      <c r="F11" s="4">
        <f t="shared" si="1"/>
        <v>475.45620082190544</v>
      </c>
      <c r="G11" s="4">
        <f t="shared" si="1"/>
        <v>465.32915769377706</v>
      </c>
      <c r="H11" s="4">
        <f t="shared" si="1"/>
        <v>459.11493008898367</v>
      </c>
      <c r="I11" s="4">
        <f t="shared" si="1"/>
        <v>455.0362446072291</v>
      </c>
      <c r="J11" s="4">
        <f t="shared" si="1"/>
        <v>452.2186556302162</v>
      </c>
      <c r="K11" s="4">
        <f t="shared" si="1"/>
        <v>450.192432855107</v>
      </c>
      <c r="L11" s="4">
        <f t="shared" si="1"/>
        <v>448.6873675760374</v>
      </c>
      <c r="M11" s="4">
        <f t="shared" si="1"/>
        <v>447.53925316669165</v>
      </c>
      <c r="N11" s="4">
        <f t="shared" si="1"/>
        <v>446.6437080800038</v>
      </c>
      <c r="O11" s="4">
        <f t="shared" si="1"/>
        <v>445.93184079257344</v>
      </c>
    </row>
    <row r="12" spans="2:15" ht="12.75">
      <c r="B12" s="4">
        <f>B11/9.81</f>
        <v>100.62305898749054</v>
      </c>
      <c r="C12" s="4">
        <f>C11/9.81</f>
        <v>63.639610306789294</v>
      </c>
      <c r="D12" s="4">
        <f aca="true" t="shared" si="2" ref="D12:O12">D11/9.81</f>
        <v>54.083269131959845</v>
      </c>
      <c r="E12" s="4">
        <f t="shared" si="2"/>
        <v>50.31152949374527</v>
      </c>
      <c r="F12" s="4">
        <f t="shared" si="2"/>
        <v>48.466483264210545</v>
      </c>
      <c r="G12" s="4">
        <f t="shared" si="2"/>
        <v>47.434164902525694</v>
      </c>
      <c r="H12" s="4">
        <f t="shared" si="2"/>
        <v>46.800706431089054</v>
      </c>
      <c r="I12" s="4">
        <f t="shared" si="2"/>
        <v>46.38493828819868</v>
      </c>
      <c r="J12" s="4">
        <f t="shared" si="2"/>
        <v>46.09772228646444</v>
      </c>
      <c r="K12" s="4">
        <f t="shared" si="2"/>
        <v>45.89117562233506</v>
      </c>
      <c r="L12" s="4">
        <f t="shared" si="2"/>
        <v>45.737754085222974</v>
      </c>
      <c r="M12" s="4">
        <f t="shared" si="2"/>
        <v>45.620718977236656</v>
      </c>
      <c r="N12" s="4">
        <f t="shared" si="2"/>
        <v>45.52942997757429</v>
      </c>
      <c r="O12" s="4">
        <f t="shared" si="2"/>
        <v>45.456864504849484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hbaj002</dc:creator>
  <cp:keywords/>
  <dc:description/>
  <cp:lastModifiedBy>kmerkley</cp:lastModifiedBy>
  <dcterms:created xsi:type="dcterms:W3CDTF">2004-09-22T04:22:02Z</dcterms:created>
  <dcterms:modified xsi:type="dcterms:W3CDTF">2004-12-24T20:11:57Z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192005029</vt:i4>
  </property>
  <property fmtid="{D5CDD505-2E9C-101B-9397-08002B2CF9AE}" pid="3" name="_EmailSubject">
    <vt:lpwstr>boat mast</vt:lpwstr>
  </property>
  <property fmtid="{D5CDD505-2E9C-101B-9397-08002B2CF9AE}" pid="4" name="_AuthorEmail">
    <vt:lpwstr>Ian.Fraser@kbr.com</vt:lpwstr>
  </property>
  <property fmtid="{D5CDD505-2E9C-101B-9397-08002B2CF9AE}" pid="5" name="_AuthorEmailDisplayName">
    <vt:lpwstr>Ian Fraser (Australia)</vt:lpwstr>
  </property>
  <property fmtid="{D5CDD505-2E9C-101B-9397-08002B2CF9AE}" pid="6" name="_ReviewingToolsShownOnce">
    <vt:lpwstr/>
  </property>
</Properties>
</file>